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bo\OneDrive\Documents\SmallBusinessDecisions\BlogImages\"/>
    </mc:Choice>
  </mc:AlternateContent>
  <bookViews>
    <workbookView xWindow="80" yWindow="30" windowWidth="11460" windowHeight="6590" xr2:uid="{00000000-000D-0000-FFFF-FFFF00000000}"/>
  </bookViews>
  <sheets>
    <sheet name="Tiered Pricing Calculator" sheetId="2" r:id="rId1"/>
    <sheet name="Sample Graphs" sheetId="1" r:id="rId2"/>
  </sheets>
  <calcPr calcId="171027"/>
</workbook>
</file>

<file path=xl/calcChain.xml><?xml version="1.0" encoding="utf-8"?>
<calcChain xmlns="http://schemas.openxmlformats.org/spreadsheetml/2006/main">
  <c r="D27" i="2" l="1"/>
  <c r="M14" i="2" l="1"/>
  <c r="M15" i="2"/>
  <c r="M16" i="2"/>
  <c r="M17" i="2"/>
  <c r="M18" i="2"/>
  <c r="M19" i="2"/>
  <c r="M20" i="2"/>
  <c r="M21" i="2"/>
  <c r="M13" i="2"/>
  <c r="F13" i="2"/>
  <c r="L13" i="2" s="1"/>
  <c r="D15" i="2"/>
  <c r="D16" i="2"/>
  <c r="F16" i="2" s="1"/>
  <c r="G16" i="2" s="1"/>
  <c r="D17" i="2"/>
  <c r="D18" i="2"/>
  <c r="F18" i="2" s="1"/>
  <c r="D19" i="2"/>
  <c r="L19" i="2" s="1"/>
  <c r="N19" i="2" s="1"/>
  <c r="D20" i="2"/>
  <c r="D21" i="2"/>
  <c r="L21" i="2" s="1"/>
  <c r="N21" i="2" s="1"/>
  <c r="O21" i="2" s="1"/>
  <c r="D14" i="2"/>
  <c r="E8" i="1"/>
  <c r="E9" i="1"/>
  <c r="E10" i="1"/>
  <c r="E11" i="1"/>
  <c r="E12" i="1"/>
  <c r="E22" i="1"/>
  <c r="E23" i="1"/>
  <c r="E24" i="1"/>
  <c r="E25" i="1"/>
  <c r="E26" i="1"/>
  <c r="G13" i="2" l="1"/>
  <c r="I13" i="2" s="1"/>
  <c r="J13" i="2" s="1"/>
  <c r="F19" i="2"/>
  <c r="G19" i="2" s="1"/>
  <c r="L16" i="2"/>
  <c r="N16" i="2" s="1"/>
  <c r="O16" i="2" s="1"/>
  <c r="L15" i="2"/>
  <c r="N15" i="2" s="1"/>
  <c r="O15" i="2" s="1"/>
  <c r="F15" i="2"/>
  <c r="G15" i="2" s="1"/>
  <c r="E27" i="2"/>
  <c r="F27" i="2" s="1"/>
  <c r="N13" i="2"/>
  <c r="O13" i="2" s="1"/>
  <c r="F14" i="2"/>
  <c r="G14" i="2" s="1"/>
  <c r="G18" i="2"/>
  <c r="F17" i="2"/>
  <c r="L17" i="2" s="1"/>
  <c r="N17" i="2" s="1"/>
  <c r="O17" i="2" s="1"/>
  <c r="L18" i="2"/>
  <c r="N18" i="2" s="1"/>
  <c r="O18" i="2" s="1"/>
  <c r="L14" i="2"/>
  <c r="N14" i="2" s="1"/>
  <c r="F20" i="2"/>
  <c r="G20" i="2" s="1"/>
  <c r="L20" i="2"/>
  <c r="N20" i="2" s="1"/>
  <c r="O20" i="2" s="1"/>
  <c r="G17" i="2"/>
  <c r="F7" i="1"/>
  <c r="F8" i="1" s="1"/>
  <c r="F9" i="1" s="1"/>
  <c r="F10" i="1" s="1"/>
  <c r="F11" i="1" s="1"/>
  <c r="F12" i="1" s="1"/>
  <c r="E7" i="1"/>
  <c r="N22" i="2" l="1"/>
  <c r="I27" i="2" s="1"/>
  <c r="O14" i="2"/>
  <c r="O22" i="2" s="1"/>
  <c r="O19" i="2"/>
  <c r="J28" i="2"/>
  <c r="B30" i="2" s="1"/>
  <c r="J27" i="2"/>
  <c r="I14" i="2"/>
  <c r="I15" i="2" s="1"/>
  <c r="J14" i="2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E13" i="1"/>
  <c r="E14" i="1"/>
  <c r="E15" i="1"/>
  <c r="E16" i="1"/>
  <c r="E17" i="1"/>
  <c r="E18" i="1"/>
  <c r="E19" i="1"/>
  <c r="E20" i="1"/>
  <c r="E21" i="1"/>
  <c r="I16" i="2" l="1"/>
  <c r="J15" i="2"/>
  <c r="I17" i="2" l="1"/>
  <c r="J16" i="2"/>
  <c r="I18" i="2" l="1"/>
  <c r="I19" i="2" s="1"/>
  <c r="J17" i="2"/>
  <c r="J18" i="2"/>
  <c r="I20" i="2" l="1"/>
  <c r="J19" i="2"/>
  <c r="J20" i="2" l="1"/>
  <c r="J21" i="2"/>
</calcChain>
</file>

<file path=xl/sharedStrings.xml><?xml version="1.0" encoding="utf-8"?>
<sst xmlns="http://schemas.openxmlformats.org/spreadsheetml/2006/main" count="37" uniqueCount="30">
  <si>
    <t>Quantity</t>
  </si>
  <si>
    <t>Price</t>
  </si>
  <si>
    <t>Threshold Total Cost</t>
  </si>
  <si>
    <t>Tiered Total Cost</t>
  </si>
  <si>
    <t>Tiered Pricing vs Volume Threshold Pricing</t>
  </si>
  <si>
    <t>Sample Data used in article graphics</t>
  </si>
  <si>
    <t>www.SmallBusinessDecisions.com</t>
  </si>
  <si>
    <t>Free Tiered Pricing Calculator for Subscribers</t>
  </si>
  <si>
    <t>Tiered Pricing Calculator</t>
  </si>
  <si>
    <t>Start</t>
  </si>
  <si>
    <t>End</t>
  </si>
  <si>
    <t>Tier Quantity</t>
  </si>
  <si>
    <t>Tier Price</t>
  </si>
  <si>
    <t>Cumulative Price</t>
  </si>
  <si>
    <t>Total Price</t>
  </si>
  <si>
    <t>no limit</t>
  </si>
  <si>
    <t>Purchase Quantity:</t>
  </si>
  <si>
    <t>Price Breakdown</t>
  </si>
  <si>
    <t>At Price</t>
  </si>
  <si>
    <t>Total</t>
  </si>
  <si>
    <t>Cumulative Actual Price</t>
  </si>
  <si>
    <t>Tier Quantities</t>
  </si>
  <si>
    <t>To use, update your tier price and quantity thresholds in the orange cells.  The plug in the purchase quanitity to the right.</t>
  </si>
  <si>
    <t>Compare to Pure Threshold Volume Discounts:</t>
  </si>
  <si>
    <t>vs</t>
  </si>
  <si>
    <t>Tiered Price</t>
  </si>
  <si>
    <t>Difference</t>
  </si>
  <si>
    <t>Qty</t>
  </si>
  <si>
    <t>Discount</t>
  </si>
  <si>
    <t>https://www.smallbusinessdecisions.com/increase-profits-volume-discounts-simple-pricing-trick/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</si>
</sst>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7F7F7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5" borderId="1" applyNumberFormat="0" applyAlignment="0" applyProtection="0"/>
  </cellStyleXfs>
  <cellXfs count="66">
    <xf numFmtId="0" fontId="0" fillId="0" borderId="0" xfId="0"/>
    <xf numFmtId="164" fontId="0" fillId="0" borderId="0" xfId="1" applyNumberFormat="1" applyFo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/>
    <xf numFmtId="0" fontId="0" fillId="3" borderId="0" xfId="0" applyFill="1"/>
    <xf numFmtId="0" fontId="6" fillId="3" borderId="0" xfId="0" applyFont="1" applyFill="1"/>
    <xf numFmtId="0" fontId="5" fillId="3" borderId="0" xfId="0" applyFont="1" applyFill="1"/>
    <xf numFmtId="0" fontId="4" fillId="3" borderId="0" xfId="3" applyFill="1"/>
    <xf numFmtId="0" fontId="7" fillId="3" borderId="0" xfId="0" applyFont="1" applyFill="1"/>
    <xf numFmtId="0" fontId="2" fillId="2" borderId="1" xfId="2"/>
    <xf numFmtId="0" fontId="0" fillId="0" borderId="12" xfId="0" applyBorder="1"/>
    <xf numFmtId="1" fontId="2" fillId="2" borderId="1" xfId="2" applyNumberFormat="1"/>
    <xf numFmtId="0" fontId="0" fillId="0" borderId="0" xfId="0" applyFill="1" applyBorder="1"/>
    <xf numFmtId="0" fontId="0" fillId="0" borderId="6" xfId="0" applyFill="1" applyBorder="1"/>
    <xf numFmtId="0" fontId="0" fillId="3" borderId="0" xfId="0" applyFill="1" applyAlignment="1">
      <alignment horizontal="right"/>
    </xf>
    <xf numFmtId="0" fontId="0" fillId="3" borderId="12" xfId="0" applyFill="1" applyBorder="1"/>
    <xf numFmtId="0" fontId="3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0" xfId="0" applyFill="1" applyBorder="1"/>
    <xf numFmtId="0" fontId="3" fillId="3" borderId="11" xfId="0" applyFont="1" applyFill="1" applyBorder="1"/>
    <xf numFmtId="44" fontId="0" fillId="0" borderId="12" xfId="1" applyFont="1" applyFill="1" applyBorder="1"/>
    <xf numFmtId="44" fontId="0" fillId="0" borderId="12" xfId="0" applyNumberFormat="1" applyFill="1" applyBorder="1"/>
    <xf numFmtId="44" fontId="0" fillId="0" borderId="0" xfId="1" applyFont="1" applyFill="1" applyBorder="1"/>
    <xf numFmtId="44" fontId="0" fillId="0" borderId="7" xfId="0" applyNumberFormat="1" applyFill="1" applyBorder="1"/>
    <xf numFmtId="44" fontId="0" fillId="0" borderId="6" xfId="0" applyNumberFormat="1" applyFill="1" applyBorder="1"/>
    <xf numFmtId="44" fontId="0" fillId="0" borderId="7" xfId="1" applyFont="1" applyFill="1" applyBorder="1"/>
    <xf numFmtId="0" fontId="0" fillId="0" borderId="6" xfId="0" applyFill="1" applyBorder="1" applyAlignment="1">
      <alignment horizontal="center"/>
    </xf>
    <xf numFmtId="44" fontId="0" fillId="0" borderId="0" xfId="0" applyNumberFormat="1" applyFill="1" applyBorder="1"/>
    <xf numFmtId="44" fontId="0" fillId="0" borderId="8" xfId="0" applyNumberFormat="1" applyFill="1" applyBorder="1"/>
    <xf numFmtId="44" fontId="0" fillId="0" borderId="10" xfId="1" applyFont="1" applyFill="1" applyBorder="1"/>
    <xf numFmtId="0" fontId="0" fillId="0" borderId="8" xfId="0" applyFill="1" applyBorder="1"/>
    <xf numFmtId="0" fontId="0" fillId="0" borderId="9" xfId="0" applyFill="1" applyBorder="1"/>
    <xf numFmtId="44" fontId="0" fillId="0" borderId="10" xfId="0" applyNumberFormat="1" applyFill="1" applyBorder="1"/>
    <xf numFmtId="0" fontId="0" fillId="0" borderId="13" xfId="0" applyFill="1" applyBorder="1" applyAlignment="1">
      <alignment horizontal="center"/>
    </xf>
    <xf numFmtId="0" fontId="0" fillId="4" borderId="0" xfId="0" applyFill="1"/>
    <xf numFmtId="44" fontId="2" fillId="2" borderId="14" xfId="2" applyNumberFormat="1" applyBorder="1"/>
    <xf numFmtId="44" fontId="2" fillId="2" borderId="15" xfId="2" applyNumberFormat="1" applyBorder="1"/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44" fontId="0" fillId="3" borderId="0" xfId="0" applyNumberFormat="1" applyFill="1"/>
    <xf numFmtId="44" fontId="8" fillId="5" borderId="1" xfId="6" applyNumberFormat="1"/>
    <xf numFmtId="43" fontId="0" fillId="0" borderId="0" xfId="4" applyFont="1"/>
    <xf numFmtId="43" fontId="0" fillId="3" borderId="0" xfId="4" applyFont="1" applyFill="1"/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9" fontId="0" fillId="3" borderId="0" xfId="5" applyNumberFormat="1" applyFont="1" applyFill="1"/>
    <xf numFmtId="1" fontId="0" fillId="0" borderId="16" xfId="0" applyNumberFormat="1" applyFill="1" applyBorder="1"/>
    <xf numFmtId="44" fontId="0" fillId="0" borderId="17" xfId="1" applyFont="1" applyFill="1" applyBorder="1"/>
    <xf numFmtId="44" fontId="8" fillId="5" borderId="18" xfId="6" applyNumberFormat="1" applyBorder="1"/>
    <xf numFmtId="0" fontId="2" fillId="2" borderId="19" xfId="2" applyBorder="1"/>
    <xf numFmtId="0" fontId="0" fillId="3" borderId="20" xfId="0" applyFill="1" applyBorder="1"/>
    <xf numFmtId="0" fontId="0" fillId="3" borderId="21" xfId="0" applyFill="1" applyBorder="1"/>
    <xf numFmtId="0" fontId="0" fillId="3" borderId="21" xfId="0" applyFill="1" applyBorder="1" applyAlignment="1">
      <alignment wrapText="1"/>
    </xf>
    <xf numFmtId="0" fontId="0" fillId="3" borderId="22" xfId="0" applyFill="1" applyBorder="1"/>
    <xf numFmtId="0" fontId="0" fillId="3" borderId="20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/>
    <xf numFmtId="0" fontId="3" fillId="3" borderId="24" xfId="0" applyFont="1" applyFill="1" applyBorder="1"/>
    <xf numFmtId="44" fontId="3" fillId="3" borderId="24" xfId="0" applyNumberFormat="1" applyFont="1" applyFill="1" applyBorder="1"/>
    <xf numFmtId="44" fontId="3" fillId="3" borderId="25" xfId="0" applyNumberFormat="1" applyFont="1" applyFill="1" applyBorder="1"/>
  </cellXfs>
  <cellStyles count="7">
    <cellStyle name="Calculation" xfId="6" builtinId="22"/>
    <cellStyle name="Comma" xfId="4" builtinId="3"/>
    <cellStyle name="Currency" xfId="1" builtinId="4"/>
    <cellStyle name="Hyperlink" xfId="3" builtinId="8"/>
    <cellStyle name="Input" xfId="2" builtinId="20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Tiered vs Threshold Total</a:t>
            </a:r>
            <a:r>
              <a:rPr lang="en-US" baseline="0"/>
              <a:t> Cost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'Sample Graphs'!$E$6</c:f>
              <c:strCache>
                <c:ptCount val="1"/>
                <c:pt idx="0">
                  <c:v>Threshold Total Cost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Graphs'!$E$7:$E$26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DA-464D-ADA4-619D0351996F}"/>
            </c:ext>
          </c:extLst>
        </c:ser>
        <c:ser>
          <c:idx val="2"/>
          <c:order val="2"/>
          <c:tx>
            <c:strRef>
              <c:f>'Sample Graphs'!$F$6</c:f>
              <c:strCache>
                <c:ptCount val="1"/>
                <c:pt idx="0">
                  <c:v>Tiered Total Cost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Graphs'!$F$7:$F$26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108</c:v>
                </c:pt>
                <c:pt idx="11">
                  <c:v>116</c:v>
                </c:pt>
                <c:pt idx="12">
                  <c:v>124</c:v>
                </c:pt>
                <c:pt idx="13">
                  <c:v>132</c:v>
                </c:pt>
                <c:pt idx="14">
                  <c:v>140</c:v>
                </c:pt>
                <c:pt idx="15">
                  <c:v>148</c:v>
                </c:pt>
                <c:pt idx="16">
                  <c:v>156</c:v>
                </c:pt>
                <c:pt idx="17">
                  <c:v>164</c:v>
                </c:pt>
                <c:pt idx="18">
                  <c:v>172</c:v>
                </c:pt>
                <c:pt idx="19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DA-464D-ADA4-619D03519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389568"/>
        <c:axId val="309388032"/>
      </c:scatterChart>
      <c:scatterChart>
        <c:scatterStyle val="lineMarker"/>
        <c:varyColors val="0"/>
        <c:ser>
          <c:idx val="0"/>
          <c:order val="0"/>
          <c:tx>
            <c:strRef>
              <c:f>'Sample Graphs'!$D$6</c:f>
              <c:strCache>
                <c:ptCount val="1"/>
                <c:pt idx="0">
                  <c:v>Price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Graphs'!$D$7:$D$26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DA-464D-ADA4-619D03519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00232"/>
        <c:axId val="461706464"/>
      </c:scatterChart>
      <c:valAx>
        <c:axId val="309389568"/>
        <c:scaling>
          <c:orientation val="minMax"/>
          <c:max val="2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88032"/>
        <c:crosses val="autoZero"/>
        <c:crossBetween val="midCat"/>
        <c:majorUnit val="5"/>
      </c:valAx>
      <c:valAx>
        <c:axId val="309388032"/>
        <c:scaling>
          <c:orientation val="minMax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89568"/>
        <c:crosses val="autoZero"/>
        <c:crossBetween val="midCat"/>
      </c:valAx>
      <c:valAx>
        <c:axId val="461706464"/>
        <c:scaling>
          <c:orientation val="minMax"/>
          <c:max val="22"/>
          <c:min val="6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00232"/>
        <c:crosses val="max"/>
        <c:crossBetween val="midCat"/>
      </c:valAx>
      <c:valAx>
        <c:axId val="461700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70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Tiered vs Threshold Total</a:t>
            </a:r>
            <a:r>
              <a:rPr lang="en-US" baseline="0"/>
              <a:t> Cost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'Sample Graphs'!$E$6</c:f>
              <c:strCache>
                <c:ptCount val="1"/>
                <c:pt idx="0">
                  <c:v>Threshold Total Cost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Graphs'!$E$7:$E$26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14-4BA9-94AA-D8CBA5DE8622}"/>
            </c:ext>
          </c:extLst>
        </c:ser>
        <c:ser>
          <c:idx val="2"/>
          <c:order val="2"/>
          <c:tx>
            <c:strRef>
              <c:f>'Sample Graphs'!$F$6</c:f>
              <c:strCache>
                <c:ptCount val="1"/>
                <c:pt idx="0">
                  <c:v>Tiered Total Cost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Graphs'!$F$7:$F$26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108</c:v>
                </c:pt>
                <c:pt idx="11">
                  <c:v>116</c:v>
                </c:pt>
                <c:pt idx="12">
                  <c:v>124</c:v>
                </c:pt>
                <c:pt idx="13">
                  <c:v>132</c:v>
                </c:pt>
                <c:pt idx="14">
                  <c:v>140</c:v>
                </c:pt>
                <c:pt idx="15">
                  <c:v>148</c:v>
                </c:pt>
                <c:pt idx="16">
                  <c:v>156</c:v>
                </c:pt>
                <c:pt idx="17">
                  <c:v>164</c:v>
                </c:pt>
                <c:pt idx="18">
                  <c:v>172</c:v>
                </c:pt>
                <c:pt idx="19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14-4BA9-94AA-D8CBA5DE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389568"/>
        <c:axId val="309388032"/>
      </c:scatterChart>
      <c:scatterChart>
        <c:scatterStyle val="lineMarker"/>
        <c:varyColors val="0"/>
        <c:ser>
          <c:idx val="0"/>
          <c:order val="0"/>
          <c:tx>
            <c:strRef>
              <c:f>'Sample Graphs'!$D$6</c:f>
              <c:strCache>
                <c:ptCount val="1"/>
                <c:pt idx="0">
                  <c:v>Price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'Sample Graphs'!$C$7:$C$26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'Sample Graphs'!$D$7:$D$26</c:f>
              <c:numCache>
                <c:formatCode>_("$"* #,##0_);_("$"* \(#,##0\);_("$"* "-"??_);_(@_)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14-4BA9-94AA-D8CBA5DE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00232"/>
        <c:axId val="461706464"/>
      </c:scatterChart>
      <c:valAx>
        <c:axId val="309389568"/>
        <c:scaling>
          <c:orientation val="minMax"/>
          <c:max val="20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88032"/>
        <c:crosses val="autoZero"/>
        <c:crossBetween val="midCat"/>
        <c:majorUnit val="5"/>
      </c:valAx>
      <c:valAx>
        <c:axId val="309388032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389568"/>
        <c:crosses val="autoZero"/>
        <c:crossBetween val="midCat"/>
      </c:valAx>
      <c:valAx>
        <c:axId val="461706464"/>
        <c:scaling>
          <c:orientation val="minMax"/>
          <c:max val="22"/>
          <c:min val="1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00232"/>
        <c:crosses val="max"/>
        <c:crossBetween val="midCat"/>
      </c:valAx>
      <c:valAx>
        <c:axId val="461700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706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69850</xdr:rowOff>
    </xdr:from>
    <xdr:to>
      <xdr:col>3</xdr:col>
      <xdr:colOff>407070</xdr:colOff>
      <xdr:row>3</xdr:row>
      <xdr:rowOff>28833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F666CF-3B0D-49E5-8230-A8BBF7EF6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9850"/>
          <a:ext cx="1658020" cy="638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26</xdr:row>
      <xdr:rowOff>25400</xdr:rowOff>
    </xdr:from>
    <xdr:to>
      <xdr:col>15</xdr:col>
      <xdr:colOff>514350</xdr:colOff>
      <xdr:row>47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3E8DFF-17C8-4412-B57C-5FD461E1D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5</xdr:row>
      <xdr:rowOff>50800</xdr:rowOff>
    </xdr:from>
    <xdr:to>
      <xdr:col>15</xdr:col>
      <xdr:colOff>495300</xdr:colOff>
      <xdr:row>25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DE3D79-4D33-44BB-AEA1-D91911820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88900</xdr:colOff>
      <xdr:row>0</xdr:row>
      <xdr:rowOff>69850</xdr:rowOff>
    </xdr:from>
    <xdr:to>
      <xdr:col>2</xdr:col>
      <xdr:colOff>527720</xdr:colOff>
      <xdr:row>3</xdr:row>
      <xdr:rowOff>60583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E3FDC95-D0A7-46F0-ABAE-ABC4CA745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69850"/>
          <a:ext cx="1658020" cy="638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llbusinessdecisions.com/increase-profits-volume-discounts-simple-pricing-trick/" TargetMode="External"/><Relationship Id="rId1" Type="http://schemas.openxmlformats.org/officeDocument/2006/relationships/hyperlink" Target="http://www.smallbusinessdecision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mallbusinessdecisions.com/increase-profits-volume-discounts-simple-pricing-trick/" TargetMode="External"/><Relationship Id="rId1" Type="http://schemas.openxmlformats.org/officeDocument/2006/relationships/hyperlink" Target="http://www.smallbusinessdecisions.co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1"/>
  <sheetViews>
    <sheetView tabSelected="1" workbookViewId="0">
      <selection activeCell="B13" sqref="B13"/>
    </sheetView>
  </sheetViews>
  <sheetFormatPr defaultRowHeight="14.5" x14ac:dyDescent="0.35"/>
  <cols>
    <col min="3" max="3" width="1.7265625" customWidth="1"/>
    <col min="6" max="6" width="10.7265625" customWidth="1"/>
    <col min="8" max="8" width="1.7265625" customWidth="1"/>
    <col min="9" max="9" width="11.26953125" customWidth="1"/>
    <col min="10" max="10" width="12.26953125" customWidth="1"/>
    <col min="11" max="11" width="1.81640625" customWidth="1"/>
    <col min="13" max="13" width="10.1796875" customWidth="1"/>
    <col min="14" max="15" width="12.36328125" customWidth="1"/>
  </cols>
  <sheetData>
    <row r="1" spans="1:16" ht="23.5" x14ac:dyDescent="0.55000000000000004">
      <c r="A1" s="5"/>
      <c r="B1" s="5"/>
      <c r="C1" s="5"/>
      <c r="D1" s="5"/>
      <c r="E1" s="9" t="s">
        <v>8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5" x14ac:dyDescent="0.35">
      <c r="A2" s="5"/>
      <c r="B2" s="5"/>
      <c r="C2" s="5"/>
      <c r="D2" s="5"/>
      <c r="E2" s="7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35">
      <c r="A3" s="5"/>
      <c r="B3" s="5"/>
      <c r="C3" s="5"/>
      <c r="D3" s="5"/>
      <c r="E3" s="8" t="s">
        <v>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35">
      <c r="A4" s="5"/>
      <c r="B4" s="5"/>
      <c r="C4" s="5"/>
      <c r="D4" s="5"/>
      <c r="E4" s="8" t="s">
        <v>29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5" customHeight="1" x14ac:dyDescent="0.3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3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5"/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5"/>
      <c r="L7" s="5"/>
      <c r="M7" s="5"/>
      <c r="N7" s="5"/>
      <c r="O7" s="5"/>
      <c r="P7" s="5"/>
    </row>
    <row r="8" spans="1:16" x14ac:dyDescent="0.35">
      <c r="A8" s="5"/>
      <c r="B8" s="41"/>
      <c r="C8" s="41"/>
      <c r="D8" s="41"/>
      <c r="E8" s="41"/>
      <c r="F8" s="41"/>
      <c r="G8" s="41"/>
      <c r="H8" s="41"/>
      <c r="I8" s="41"/>
      <c r="J8" s="41"/>
      <c r="K8" s="5"/>
      <c r="L8" s="5"/>
      <c r="M8" s="5"/>
      <c r="N8" s="5"/>
      <c r="O8" s="5"/>
      <c r="P8" s="5"/>
    </row>
    <row r="9" spans="1:16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 t="s">
        <v>16</v>
      </c>
      <c r="N9" s="12">
        <v>132</v>
      </c>
      <c r="O9" s="5"/>
      <c r="P9" s="5"/>
    </row>
    <row r="10" spans="1:16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35">
      <c r="A11" s="5"/>
      <c r="B11" s="22" t="s">
        <v>1</v>
      </c>
      <c r="C11" s="16"/>
      <c r="D11" s="17" t="s">
        <v>21</v>
      </c>
      <c r="E11" s="18"/>
      <c r="F11" s="18"/>
      <c r="G11" s="19"/>
      <c r="H11" s="16"/>
      <c r="I11" s="17" t="s">
        <v>14</v>
      </c>
      <c r="J11" s="19"/>
      <c r="K11" s="20"/>
      <c r="L11" s="17" t="s">
        <v>17</v>
      </c>
      <c r="M11" s="18"/>
      <c r="N11" s="18"/>
      <c r="O11" s="19"/>
      <c r="P11" s="5"/>
    </row>
    <row r="12" spans="1:16" ht="29" x14ac:dyDescent="0.35">
      <c r="A12" s="5"/>
      <c r="B12" s="11"/>
      <c r="C12" s="16"/>
      <c r="D12" s="53" t="s">
        <v>9</v>
      </c>
      <c r="E12" s="54" t="s">
        <v>10</v>
      </c>
      <c r="F12" s="55" t="s">
        <v>11</v>
      </c>
      <c r="G12" s="56" t="s">
        <v>12</v>
      </c>
      <c r="H12" s="16"/>
      <c r="I12" s="57" t="s">
        <v>13</v>
      </c>
      <c r="J12" s="58" t="s">
        <v>20</v>
      </c>
      <c r="K12" s="21"/>
      <c r="L12" s="59" t="s">
        <v>0</v>
      </c>
      <c r="M12" s="60" t="s">
        <v>18</v>
      </c>
      <c r="N12" s="60" t="s">
        <v>19</v>
      </c>
      <c r="O12" s="61" t="s">
        <v>28</v>
      </c>
      <c r="P12" s="5"/>
    </row>
    <row r="13" spans="1:16" x14ac:dyDescent="0.35">
      <c r="A13" s="5"/>
      <c r="B13" s="38">
        <v>20</v>
      </c>
      <c r="C13" s="23"/>
      <c r="D13" s="14">
        <v>1</v>
      </c>
      <c r="E13" s="52">
        <v>20</v>
      </c>
      <c r="F13" s="13">
        <f>E13-D13+1</f>
        <v>20</v>
      </c>
      <c r="G13" s="26">
        <f t="shared" ref="G13:G20" si="0">F13*B13</f>
        <v>400</v>
      </c>
      <c r="H13" s="24"/>
      <c r="I13" s="27">
        <f>G13</f>
        <v>400</v>
      </c>
      <c r="J13" s="28">
        <f>IF(AND($N$9&gt;=D13,$N$9&lt;=E13),($N$9-D13+1)*B13,IF($N$9&gt;E13,I13,0))</f>
        <v>400</v>
      </c>
      <c r="K13" s="25"/>
      <c r="L13" s="29">
        <f t="shared" ref="L13:L21" si="1">IF($N$9&gt;E13,F13,MAX(0,$N$9-D13+1))</f>
        <v>20</v>
      </c>
      <c r="M13" s="30">
        <f>B13</f>
        <v>20</v>
      </c>
      <c r="N13" s="30">
        <f>M13*L13</f>
        <v>400</v>
      </c>
      <c r="O13" s="26">
        <f>IF(N13&lt;&gt;0,$B$13*F13-N13,0)</f>
        <v>0</v>
      </c>
      <c r="P13" s="5"/>
    </row>
    <row r="14" spans="1:16" x14ac:dyDescent="0.35">
      <c r="A14" s="5"/>
      <c r="B14" s="38">
        <v>18</v>
      </c>
      <c r="C14" s="23"/>
      <c r="D14" s="14">
        <f>E13+1</f>
        <v>21</v>
      </c>
      <c r="E14" s="10">
        <v>40</v>
      </c>
      <c r="F14" s="13">
        <f t="shared" ref="F14:F20" si="2">E14-D14+1</f>
        <v>20</v>
      </c>
      <c r="G14" s="26">
        <f t="shared" si="0"/>
        <v>360</v>
      </c>
      <c r="H14" s="24"/>
      <c r="I14" s="27">
        <f t="shared" ref="I14:I20" si="3">I13+G14</f>
        <v>760</v>
      </c>
      <c r="J14" s="28">
        <f t="shared" ref="J14:J21" si="4">IF(AND($N$9&gt;=D14,$N$9&lt;=E14),($N$9-D14+1)*B14+I13,IF($N$9&gt;E14,I14,0))</f>
        <v>760</v>
      </c>
      <c r="K14" s="25"/>
      <c r="L14" s="29">
        <f t="shared" si="1"/>
        <v>20</v>
      </c>
      <c r="M14" s="30">
        <f t="shared" ref="M14:M21" si="5">B14</f>
        <v>18</v>
      </c>
      <c r="N14" s="30">
        <f t="shared" ref="N14:N21" si="6">M14*L14</f>
        <v>360</v>
      </c>
      <c r="O14" s="26">
        <f t="shared" ref="O14:O21" si="7">IF(N14&lt;&gt;0,$B$13*F14-N14,0)</f>
        <v>40</v>
      </c>
      <c r="P14" s="5"/>
    </row>
    <row r="15" spans="1:16" x14ac:dyDescent="0.35">
      <c r="A15" s="5"/>
      <c r="B15" s="38">
        <v>17</v>
      </c>
      <c r="C15" s="23"/>
      <c r="D15" s="14">
        <f t="shared" ref="D15:D21" si="8">E14+1</f>
        <v>41</v>
      </c>
      <c r="E15" s="10">
        <v>60</v>
      </c>
      <c r="F15" s="13">
        <f t="shared" si="2"/>
        <v>20</v>
      </c>
      <c r="G15" s="26">
        <f t="shared" si="0"/>
        <v>340</v>
      </c>
      <c r="H15" s="24"/>
      <c r="I15" s="27">
        <f t="shared" si="3"/>
        <v>1100</v>
      </c>
      <c r="J15" s="28">
        <f t="shared" si="4"/>
        <v>1100</v>
      </c>
      <c r="K15" s="25"/>
      <c r="L15" s="29">
        <f t="shared" si="1"/>
        <v>20</v>
      </c>
      <c r="M15" s="30">
        <f t="shared" si="5"/>
        <v>17</v>
      </c>
      <c r="N15" s="30">
        <f t="shared" si="6"/>
        <v>340</v>
      </c>
      <c r="O15" s="26">
        <f t="shared" si="7"/>
        <v>60</v>
      </c>
      <c r="P15" s="5"/>
    </row>
    <row r="16" spans="1:16" x14ac:dyDescent="0.35">
      <c r="A16" s="5"/>
      <c r="B16" s="38">
        <v>16</v>
      </c>
      <c r="C16" s="23"/>
      <c r="D16" s="14">
        <f t="shared" si="8"/>
        <v>61</v>
      </c>
      <c r="E16" s="10">
        <v>80</v>
      </c>
      <c r="F16" s="13">
        <f t="shared" si="2"/>
        <v>20</v>
      </c>
      <c r="G16" s="26">
        <f t="shared" si="0"/>
        <v>320</v>
      </c>
      <c r="H16" s="24"/>
      <c r="I16" s="27">
        <f t="shared" si="3"/>
        <v>1420</v>
      </c>
      <c r="J16" s="28">
        <f t="shared" si="4"/>
        <v>1420</v>
      </c>
      <c r="K16" s="25"/>
      <c r="L16" s="29">
        <f t="shared" si="1"/>
        <v>20</v>
      </c>
      <c r="M16" s="30">
        <f t="shared" si="5"/>
        <v>16</v>
      </c>
      <c r="N16" s="30">
        <f t="shared" si="6"/>
        <v>320</v>
      </c>
      <c r="O16" s="26">
        <f t="shared" si="7"/>
        <v>80</v>
      </c>
      <c r="P16" s="5"/>
    </row>
    <row r="17" spans="1:16" x14ac:dyDescent="0.35">
      <c r="A17" s="5"/>
      <c r="B17" s="38">
        <v>15</v>
      </c>
      <c r="C17" s="23"/>
      <c r="D17" s="14">
        <f t="shared" si="8"/>
        <v>81</v>
      </c>
      <c r="E17" s="10">
        <v>100</v>
      </c>
      <c r="F17" s="13">
        <f t="shared" si="2"/>
        <v>20</v>
      </c>
      <c r="G17" s="26">
        <f t="shared" si="0"/>
        <v>300</v>
      </c>
      <c r="H17" s="24"/>
      <c r="I17" s="27">
        <f t="shared" si="3"/>
        <v>1720</v>
      </c>
      <c r="J17" s="28">
        <f t="shared" si="4"/>
        <v>1720</v>
      </c>
      <c r="K17" s="25"/>
      <c r="L17" s="29">
        <f t="shared" si="1"/>
        <v>20</v>
      </c>
      <c r="M17" s="30">
        <f t="shared" si="5"/>
        <v>15</v>
      </c>
      <c r="N17" s="30">
        <f t="shared" si="6"/>
        <v>300</v>
      </c>
      <c r="O17" s="26">
        <f t="shared" si="7"/>
        <v>100</v>
      </c>
      <c r="P17" s="5"/>
    </row>
    <row r="18" spans="1:16" x14ac:dyDescent="0.35">
      <c r="A18" s="5"/>
      <c r="B18" s="38">
        <v>14</v>
      </c>
      <c r="C18" s="23"/>
      <c r="D18" s="14">
        <f t="shared" si="8"/>
        <v>101</v>
      </c>
      <c r="E18" s="10">
        <v>120</v>
      </c>
      <c r="F18" s="13">
        <f t="shared" si="2"/>
        <v>20</v>
      </c>
      <c r="G18" s="26">
        <f t="shared" si="0"/>
        <v>280</v>
      </c>
      <c r="H18" s="24"/>
      <c r="I18" s="27">
        <f t="shared" si="3"/>
        <v>2000</v>
      </c>
      <c r="J18" s="28">
        <f t="shared" si="4"/>
        <v>2000</v>
      </c>
      <c r="K18" s="25"/>
      <c r="L18" s="29">
        <f t="shared" si="1"/>
        <v>20</v>
      </c>
      <c r="M18" s="30">
        <f t="shared" si="5"/>
        <v>14</v>
      </c>
      <c r="N18" s="30">
        <f t="shared" si="6"/>
        <v>280</v>
      </c>
      <c r="O18" s="26">
        <f t="shared" si="7"/>
        <v>120</v>
      </c>
      <c r="P18" s="5"/>
    </row>
    <row r="19" spans="1:16" x14ac:dyDescent="0.35">
      <c r="A19" s="5"/>
      <c r="B19" s="38">
        <v>13</v>
      </c>
      <c r="C19" s="23"/>
      <c r="D19" s="14">
        <f t="shared" si="8"/>
        <v>121</v>
      </c>
      <c r="E19" s="10">
        <v>140</v>
      </c>
      <c r="F19" s="13">
        <f t="shared" si="2"/>
        <v>20</v>
      </c>
      <c r="G19" s="26">
        <f t="shared" si="0"/>
        <v>260</v>
      </c>
      <c r="H19" s="24"/>
      <c r="I19" s="27">
        <f t="shared" si="3"/>
        <v>2260</v>
      </c>
      <c r="J19" s="28">
        <f t="shared" si="4"/>
        <v>2156</v>
      </c>
      <c r="K19" s="25"/>
      <c r="L19" s="29">
        <f t="shared" si="1"/>
        <v>12</v>
      </c>
      <c r="M19" s="30">
        <f t="shared" si="5"/>
        <v>13</v>
      </c>
      <c r="N19" s="30">
        <f t="shared" si="6"/>
        <v>156</v>
      </c>
      <c r="O19" s="26">
        <f t="shared" si="7"/>
        <v>244</v>
      </c>
      <c r="P19" s="5"/>
    </row>
    <row r="20" spans="1:16" x14ac:dyDescent="0.35">
      <c r="A20" s="5"/>
      <c r="B20" s="38">
        <v>12</v>
      </c>
      <c r="C20" s="23"/>
      <c r="D20" s="14">
        <f t="shared" si="8"/>
        <v>141</v>
      </c>
      <c r="E20" s="10">
        <v>160</v>
      </c>
      <c r="F20" s="13">
        <f t="shared" si="2"/>
        <v>20</v>
      </c>
      <c r="G20" s="26">
        <f t="shared" si="0"/>
        <v>240</v>
      </c>
      <c r="H20" s="24"/>
      <c r="I20" s="27">
        <f t="shared" si="3"/>
        <v>2500</v>
      </c>
      <c r="J20" s="28">
        <f t="shared" si="4"/>
        <v>0</v>
      </c>
      <c r="K20" s="25"/>
      <c r="L20" s="29">
        <f t="shared" si="1"/>
        <v>0</v>
      </c>
      <c r="M20" s="30">
        <f t="shared" si="5"/>
        <v>12</v>
      </c>
      <c r="N20" s="30">
        <f t="shared" si="6"/>
        <v>0</v>
      </c>
      <c r="O20" s="26">
        <f t="shared" si="7"/>
        <v>0</v>
      </c>
      <c r="P20" s="5"/>
    </row>
    <row r="21" spans="1:16" x14ac:dyDescent="0.35">
      <c r="A21" s="5"/>
      <c r="B21" s="39">
        <v>11</v>
      </c>
      <c r="C21" s="23"/>
      <c r="D21" s="33">
        <f t="shared" si="8"/>
        <v>161</v>
      </c>
      <c r="E21" s="36" t="s">
        <v>15</v>
      </c>
      <c r="F21" s="34"/>
      <c r="G21" s="35"/>
      <c r="H21" s="24"/>
      <c r="I21" s="31"/>
      <c r="J21" s="32">
        <f t="shared" si="4"/>
        <v>0</v>
      </c>
      <c r="K21" s="25"/>
      <c r="L21" s="29">
        <f t="shared" si="1"/>
        <v>0</v>
      </c>
      <c r="M21" s="30">
        <f t="shared" si="5"/>
        <v>11</v>
      </c>
      <c r="N21" s="30">
        <f t="shared" si="6"/>
        <v>0</v>
      </c>
      <c r="O21" s="26">
        <f t="shared" si="7"/>
        <v>0</v>
      </c>
      <c r="P21" s="5"/>
    </row>
    <row r="22" spans="1:16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62"/>
      <c r="M22" s="63" t="s">
        <v>19</v>
      </c>
      <c r="N22" s="64">
        <f>SUM(N13:N21)</f>
        <v>2156</v>
      </c>
      <c r="O22" s="65">
        <f>SUM(O13:O21)</f>
        <v>644</v>
      </c>
      <c r="P22" s="5"/>
    </row>
    <row r="23" spans="1:16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5" x14ac:dyDescent="0.35">
      <c r="A25" s="5"/>
      <c r="B25" s="7" t="s">
        <v>23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35">
      <c r="A26" s="5"/>
      <c r="B26" s="5"/>
      <c r="C26" s="5"/>
      <c r="D26" s="46" t="s">
        <v>27</v>
      </c>
      <c r="E26" s="46" t="s">
        <v>1</v>
      </c>
      <c r="F26" s="46" t="s">
        <v>19</v>
      </c>
      <c r="G26" s="5"/>
      <c r="H26" s="5"/>
      <c r="I26" s="47" t="s">
        <v>25</v>
      </c>
      <c r="J26" s="46" t="s">
        <v>26</v>
      </c>
      <c r="K26" s="5"/>
      <c r="L26" s="5"/>
      <c r="M26" s="5"/>
      <c r="N26" s="5"/>
      <c r="O26" s="5"/>
      <c r="P26" s="5"/>
    </row>
    <row r="27" spans="1:16" x14ac:dyDescent="0.35">
      <c r="A27" s="5"/>
      <c r="B27" s="5"/>
      <c r="C27" s="5"/>
      <c r="D27" s="49">
        <f>N9</f>
        <v>132</v>
      </c>
      <c r="E27" s="50">
        <f>VLOOKUP(D27,D13:M21,10,1)</f>
        <v>13</v>
      </c>
      <c r="F27" s="51">
        <f>E27*D27</f>
        <v>1716</v>
      </c>
      <c r="G27" s="46" t="s">
        <v>24</v>
      </c>
      <c r="H27" s="5"/>
      <c r="I27" s="43">
        <f>N22</f>
        <v>2156</v>
      </c>
      <c r="J27" s="42">
        <f>I27-F27</f>
        <v>440</v>
      </c>
      <c r="K27" s="5"/>
      <c r="M27" s="5"/>
      <c r="N27" s="5"/>
      <c r="O27" s="5"/>
      <c r="P27" s="5"/>
    </row>
    <row r="28" spans="1:16" x14ac:dyDescent="0.35">
      <c r="A28" s="5"/>
      <c r="B28" s="5"/>
      <c r="C28" s="5"/>
      <c r="D28" s="5"/>
      <c r="E28" s="5"/>
      <c r="F28" s="5"/>
      <c r="G28" s="5"/>
      <c r="H28" s="5"/>
      <c r="I28" s="5"/>
      <c r="J28" s="48">
        <f>(I27-F27)/F27</f>
        <v>0.25641025641025639</v>
      </c>
      <c r="K28" s="5"/>
      <c r="L28" s="5"/>
      <c r="M28" s="5"/>
      <c r="N28" s="5"/>
      <c r="O28" s="5"/>
      <c r="P28" s="5"/>
    </row>
    <row r="29" spans="1:16" s="44" customFormat="1" x14ac:dyDescent="0.35">
      <c r="A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s="44" customFormat="1" x14ac:dyDescent="0.35">
      <c r="A30" s="45"/>
      <c r="B30" s="45" t="str">
        <f>"A tiered pricing strategy will result in " &amp; TEXT(J28,"0.0%") &amp; " higher profits than a pure volume threshold strategy, which is " &amp; TEXT(J27,"$0.00") &amp; " more."</f>
        <v>A tiered pricing strategy will result in 25.6% higher profits than a pure volume threshold strategy, which is $440.00 more.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</sheetData>
  <mergeCells count="1">
    <mergeCell ref="B7:J8"/>
  </mergeCells>
  <hyperlinks>
    <hyperlink ref="E3" r:id="rId1" xr:uid="{898EB282-5AAE-4270-8BC3-19D44B0D099E}"/>
    <hyperlink ref="E4" r:id="rId2" xr:uid="{B2D43782-5A80-4DCC-88FF-540E05BD3C83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>
      <selection activeCell="F32" sqref="F32"/>
    </sheetView>
  </sheetViews>
  <sheetFormatPr defaultRowHeight="14.5" x14ac:dyDescent="0.35"/>
  <cols>
    <col min="4" max="4" width="10.08984375" customWidth="1"/>
    <col min="5" max="5" width="10" customWidth="1"/>
    <col min="6" max="6" width="10.08984375" customWidth="1"/>
  </cols>
  <sheetData>
    <row r="1" spans="1:17" ht="21" x14ac:dyDescent="0.5">
      <c r="A1" s="5"/>
      <c r="B1" s="5"/>
      <c r="C1" s="5"/>
      <c r="D1" s="6" t="s">
        <v>4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.5" x14ac:dyDescent="0.35">
      <c r="A2" s="5"/>
      <c r="B2" s="5"/>
      <c r="C2" s="5"/>
      <c r="D2" s="7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35">
      <c r="A3" s="5"/>
      <c r="B3" s="5"/>
      <c r="C3" s="5"/>
      <c r="D3" s="8" t="s">
        <v>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35">
      <c r="A4" s="5"/>
      <c r="B4" s="5"/>
      <c r="C4" s="5"/>
      <c r="D4" s="8" t="s">
        <v>29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35">
      <c r="A5" s="5"/>
      <c r="B5" s="5"/>
      <c r="C5" s="5"/>
    </row>
    <row r="6" spans="1:17" ht="29" x14ac:dyDescent="0.35">
      <c r="C6" s="2" t="s">
        <v>0</v>
      </c>
      <c r="D6" s="2" t="s">
        <v>1</v>
      </c>
      <c r="E6" s="2" t="s">
        <v>2</v>
      </c>
      <c r="F6" s="2" t="s">
        <v>3</v>
      </c>
    </row>
    <row r="7" spans="1:17" x14ac:dyDescent="0.35">
      <c r="C7" s="3">
        <v>1</v>
      </c>
      <c r="D7" s="4">
        <v>10</v>
      </c>
      <c r="E7" s="4">
        <f>D7*C7</f>
        <v>10</v>
      </c>
      <c r="F7" s="4">
        <f>D7</f>
        <v>10</v>
      </c>
    </row>
    <row r="8" spans="1:17" x14ac:dyDescent="0.35">
      <c r="C8" s="3">
        <v>2</v>
      </c>
      <c r="D8" s="4">
        <v>10</v>
      </c>
      <c r="E8" s="4">
        <f t="shared" ref="E8:E21" si="0">D8*C8</f>
        <v>20</v>
      </c>
      <c r="F8" s="4">
        <f>F7+D8</f>
        <v>20</v>
      </c>
    </row>
    <row r="9" spans="1:17" x14ac:dyDescent="0.35">
      <c r="C9" s="3">
        <v>3</v>
      </c>
      <c r="D9" s="4">
        <v>10</v>
      </c>
      <c r="E9" s="4">
        <f t="shared" si="0"/>
        <v>30</v>
      </c>
      <c r="F9" s="4">
        <f t="shared" ref="F9:F21" si="1">F8+D9</f>
        <v>30</v>
      </c>
    </row>
    <row r="10" spans="1:17" x14ac:dyDescent="0.35">
      <c r="C10" s="3">
        <v>4</v>
      </c>
      <c r="D10" s="4">
        <v>10</v>
      </c>
      <c r="E10" s="4">
        <f t="shared" si="0"/>
        <v>40</v>
      </c>
      <c r="F10" s="4">
        <f t="shared" si="1"/>
        <v>40</v>
      </c>
    </row>
    <row r="11" spans="1:17" x14ac:dyDescent="0.35">
      <c r="C11" s="3">
        <v>5</v>
      </c>
      <c r="D11" s="4">
        <v>10</v>
      </c>
      <c r="E11" s="4">
        <f t="shared" si="0"/>
        <v>50</v>
      </c>
      <c r="F11" s="4">
        <f t="shared" si="1"/>
        <v>50</v>
      </c>
    </row>
    <row r="12" spans="1:17" x14ac:dyDescent="0.35">
      <c r="C12" s="3">
        <v>6</v>
      </c>
      <c r="D12" s="4">
        <v>10</v>
      </c>
      <c r="E12" s="4">
        <f t="shared" si="0"/>
        <v>60</v>
      </c>
      <c r="F12" s="4">
        <f t="shared" si="1"/>
        <v>60</v>
      </c>
    </row>
    <row r="13" spans="1:17" x14ac:dyDescent="0.35">
      <c r="C13" s="3">
        <v>7</v>
      </c>
      <c r="D13" s="4">
        <v>10</v>
      </c>
      <c r="E13" s="4">
        <f t="shared" si="0"/>
        <v>70</v>
      </c>
      <c r="F13" s="4">
        <f>F12+D13</f>
        <v>70</v>
      </c>
    </row>
    <row r="14" spans="1:17" x14ac:dyDescent="0.35">
      <c r="C14" s="3">
        <v>8</v>
      </c>
      <c r="D14" s="4">
        <v>10</v>
      </c>
      <c r="E14" s="4">
        <f t="shared" si="0"/>
        <v>80</v>
      </c>
      <c r="F14" s="4">
        <f t="shared" si="1"/>
        <v>80</v>
      </c>
    </row>
    <row r="15" spans="1:17" x14ac:dyDescent="0.35">
      <c r="C15" s="3">
        <v>9</v>
      </c>
      <c r="D15" s="4">
        <v>10</v>
      </c>
      <c r="E15" s="4">
        <f t="shared" si="0"/>
        <v>90</v>
      </c>
      <c r="F15" s="4">
        <f t="shared" si="1"/>
        <v>90</v>
      </c>
    </row>
    <row r="16" spans="1:17" x14ac:dyDescent="0.35">
      <c r="C16" s="3">
        <v>10</v>
      </c>
      <c r="D16" s="4">
        <v>10</v>
      </c>
      <c r="E16" s="4">
        <f t="shared" si="0"/>
        <v>100</v>
      </c>
      <c r="F16" s="4">
        <f t="shared" si="1"/>
        <v>100</v>
      </c>
    </row>
    <row r="17" spans="3:6" x14ac:dyDescent="0.35">
      <c r="C17" s="3">
        <v>11</v>
      </c>
      <c r="D17" s="4">
        <v>8</v>
      </c>
      <c r="E17" s="4">
        <f t="shared" si="0"/>
        <v>88</v>
      </c>
      <c r="F17" s="4">
        <f t="shared" si="1"/>
        <v>108</v>
      </c>
    </row>
    <row r="18" spans="3:6" x14ac:dyDescent="0.35">
      <c r="C18" s="3">
        <v>12</v>
      </c>
      <c r="D18" s="4">
        <v>8</v>
      </c>
      <c r="E18" s="4">
        <f t="shared" si="0"/>
        <v>96</v>
      </c>
      <c r="F18" s="4">
        <f t="shared" si="1"/>
        <v>116</v>
      </c>
    </row>
    <row r="19" spans="3:6" x14ac:dyDescent="0.35">
      <c r="C19" s="3">
        <v>13</v>
      </c>
      <c r="D19" s="4">
        <v>8</v>
      </c>
      <c r="E19" s="4">
        <f t="shared" si="0"/>
        <v>104</v>
      </c>
      <c r="F19" s="4">
        <f t="shared" si="1"/>
        <v>124</v>
      </c>
    </row>
    <row r="20" spans="3:6" x14ac:dyDescent="0.35">
      <c r="C20" s="3">
        <v>14</v>
      </c>
      <c r="D20" s="4">
        <v>8</v>
      </c>
      <c r="E20" s="4">
        <f t="shared" si="0"/>
        <v>112</v>
      </c>
      <c r="F20" s="4">
        <f t="shared" si="1"/>
        <v>132</v>
      </c>
    </row>
    <row r="21" spans="3:6" x14ac:dyDescent="0.35">
      <c r="C21" s="3">
        <v>15</v>
      </c>
      <c r="D21" s="4">
        <v>8</v>
      </c>
      <c r="E21" s="4">
        <f t="shared" si="0"/>
        <v>120</v>
      </c>
      <c r="F21" s="4">
        <f t="shared" si="1"/>
        <v>140</v>
      </c>
    </row>
    <row r="22" spans="3:6" x14ac:dyDescent="0.35">
      <c r="C22" s="3">
        <v>16</v>
      </c>
      <c r="D22" s="4">
        <v>8</v>
      </c>
      <c r="E22" s="4">
        <f t="shared" ref="E22:E26" si="2">D22*C22</f>
        <v>128</v>
      </c>
      <c r="F22" s="4">
        <f t="shared" ref="F22:F26" si="3">F21+D22</f>
        <v>148</v>
      </c>
    </row>
    <row r="23" spans="3:6" x14ac:dyDescent="0.35">
      <c r="C23" s="3">
        <v>17</v>
      </c>
      <c r="D23" s="4">
        <v>8</v>
      </c>
      <c r="E23" s="4">
        <f t="shared" si="2"/>
        <v>136</v>
      </c>
      <c r="F23" s="4">
        <f t="shared" si="3"/>
        <v>156</v>
      </c>
    </row>
    <row r="24" spans="3:6" x14ac:dyDescent="0.35">
      <c r="C24" s="3">
        <v>18</v>
      </c>
      <c r="D24" s="4">
        <v>8</v>
      </c>
      <c r="E24" s="4">
        <f t="shared" si="2"/>
        <v>144</v>
      </c>
      <c r="F24" s="4">
        <f t="shared" si="3"/>
        <v>164</v>
      </c>
    </row>
    <row r="25" spans="3:6" x14ac:dyDescent="0.35">
      <c r="C25" s="3">
        <v>19</v>
      </c>
      <c r="D25" s="4">
        <v>8</v>
      </c>
      <c r="E25" s="4">
        <f t="shared" si="2"/>
        <v>152</v>
      </c>
      <c r="F25" s="4">
        <f t="shared" si="3"/>
        <v>172</v>
      </c>
    </row>
    <row r="26" spans="3:6" x14ac:dyDescent="0.35">
      <c r="C26" s="3">
        <v>20</v>
      </c>
      <c r="D26" s="4">
        <v>8</v>
      </c>
      <c r="E26" s="4">
        <f t="shared" si="2"/>
        <v>160</v>
      </c>
      <c r="F26" s="4">
        <f t="shared" si="3"/>
        <v>180</v>
      </c>
    </row>
    <row r="27" spans="3:6" x14ac:dyDescent="0.35">
      <c r="D27" s="1"/>
      <c r="E27" s="1"/>
      <c r="F27" s="1"/>
    </row>
  </sheetData>
  <hyperlinks>
    <hyperlink ref="D3" r:id="rId1" xr:uid="{DEA7CAFB-7A02-4F2E-9BAC-33E2913D873D}"/>
    <hyperlink ref="D4" r:id="rId2" xr:uid="{62ADA861-917B-4995-9DE7-4DF544837278}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g o G u i d   x m l n s : x s i = " h t t p : / / w w w . w 3 . o r g / 2 0 0 1 / X M L S c h e m a - i n s t a n c e "   x m l n s : x s d = " h t t p : / / w w w . w 3 . o r g / 2 0 0 1 / X M L S c h e m a "   x m l n s = " h t t p : / / w w w . b o o z a l l e n . c o m / a r g o / g u i d " > 5 4 0 3 7 6 0 d - c 9 2 b - 4 d f 2 - 9 6 5 6 - 0 6 f b 4 5 2 b 9 a 4 7 < / A r g o G u i d > 
</file>

<file path=customXml/itemProps1.xml><?xml version="1.0" encoding="utf-8"?>
<ds:datastoreItem xmlns:ds="http://schemas.openxmlformats.org/officeDocument/2006/customXml" ds:itemID="{4AB4AE4D-265A-4C7D-A02A-2E5584AC6D6B}">
  <ds:schemaRefs>
    <ds:schemaRef ds:uri="http://www.w3.org/2001/XMLSchema"/>
    <ds:schemaRef ds:uri="http://www.boozallen.com/argo/gui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Tiered Pricing Calculator</vt:lpstr>
      <vt:lpstr>Sample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Kaemingk</dc:creator>
  <cp:lastModifiedBy>Nathan Kaemingk</cp:lastModifiedBy>
  <dcterms:created xsi:type="dcterms:W3CDTF">2018-01-16T15:30:24Z</dcterms:created>
  <dcterms:modified xsi:type="dcterms:W3CDTF">2018-01-20T19:39:52Z</dcterms:modified>
</cp:coreProperties>
</file>